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Sayfa1!$A$1:$P$18</definedName>
  </definedNames>
  <calcPr calcId="162913"/>
</workbook>
</file>

<file path=xl/calcChain.xml><?xml version="1.0" encoding="utf-8"?>
<calcChain xmlns="http://schemas.openxmlformats.org/spreadsheetml/2006/main">
  <c r="C8" i="1" l="1"/>
  <c r="E8" i="1"/>
  <c r="G8" i="1"/>
  <c r="C10" i="1"/>
  <c r="E10" i="1"/>
  <c r="G10" i="1"/>
  <c r="C11" i="1"/>
  <c r="E11" i="1"/>
  <c r="G11" i="1"/>
  <c r="C5" i="1"/>
  <c r="E5" i="1"/>
  <c r="G5" i="1"/>
  <c r="I5" i="1"/>
  <c r="C12" i="1"/>
  <c r="E12" i="1"/>
  <c r="G12" i="1"/>
  <c r="C9" i="1"/>
  <c r="E9" i="1"/>
  <c r="G9" i="1"/>
  <c r="I9" i="1"/>
  <c r="C6" i="1"/>
  <c r="E6" i="1"/>
  <c r="G6" i="1"/>
  <c r="I6" i="1"/>
  <c r="C7" i="1"/>
  <c r="E7" i="1"/>
  <c r="G7" i="1"/>
  <c r="I7" i="1"/>
  <c r="C13" i="1"/>
  <c r="E13" i="1"/>
  <c r="G13" i="1"/>
  <c r="C14" i="1"/>
  <c r="E14" i="1"/>
  <c r="G14" i="1"/>
  <c r="I14" i="1"/>
  <c r="J11" i="1" l="1"/>
  <c r="J13" i="1"/>
  <c r="J8" i="1"/>
  <c r="J14" i="1"/>
  <c r="J6" i="1"/>
  <c r="J7" i="1"/>
  <c r="J10" i="1"/>
  <c r="J9" i="1"/>
  <c r="J5" i="1"/>
  <c r="J12" i="1"/>
</calcChain>
</file>

<file path=xl/sharedStrings.xml><?xml version="1.0" encoding="utf-8"?>
<sst xmlns="http://schemas.openxmlformats.org/spreadsheetml/2006/main" count="40" uniqueCount="29">
  <si>
    <t>ADI SOYADI</t>
  </si>
  <si>
    <t>ALES PUANI</t>
  </si>
  <si>
    <t>Y. DİL PUANI</t>
  </si>
  <si>
    <t>SONUÇ</t>
  </si>
  <si>
    <t>LİSANS NOTU 100LÜK</t>
  </si>
  <si>
    <t>LİSANS %30 (A)</t>
  </si>
  <si>
    <t>Y. DİL %10 (B)</t>
  </si>
  <si>
    <t>ALES %30 (C )</t>
  </si>
  <si>
    <t>DEĞERLENDİRME (A+B+C+D)</t>
  </si>
  <si>
    <t>**ÖĞRETİM ÜYESİ DIŞINDAKİ ÖĞRETİM ELEMANI KADROLARINA NAKLEN VEYA AÇIKTAN YAPILACAK ATAMALARDA UYGULANACAK MERKEZİ SINAV İLE GİRİŞ SINAVLARINA İLİŞKİN USUL VE ESASLAR HAKKINDA YÖNETMELİK 11/1 (Ek cümle:RG-24/1/2015-29246) geregince değerlendirme puanı 65 puanın altında olanlar sınavlarda başarısız sayılır.</t>
  </si>
  <si>
    <t>NİŞANTAŞI ÜNİVERSİTESİ</t>
  </si>
  <si>
    <t>MÜHENDİSLİK MİMARLIK FAKÜLTESİ</t>
  </si>
  <si>
    <t>SINAV NOTU %30 (D)</t>
  </si>
  <si>
    <t>SINAV NOTU</t>
  </si>
  <si>
    <t>BAŞARISIZ</t>
  </si>
  <si>
    <t>SINAVA GİRMEDİ</t>
  </si>
  <si>
    <t>Osman Tahir Ekşi</t>
  </si>
  <si>
    <t>Hakkı Mollahasanoğlu</t>
  </si>
  <si>
    <t>Büşra Gürocak</t>
  </si>
  <si>
    <t>Muhammet Oğuz Korkmaz</t>
  </si>
  <si>
    <t>Semih Beyçimen</t>
  </si>
  <si>
    <t>Erhancan Coşkun</t>
  </si>
  <si>
    <t>Gülyeter Öztürk</t>
  </si>
  <si>
    <t>Gürkan Şahin</t>
  </si>
  <si>
    <t>Tunay Acıman</t>
  </si>
  <si>
    <t>Perihan Karaköse</t>
  </si>
  <si>
    <t>YEDEK</t>
  </si>
  <si>
    <t>MEKATRONİK MÜHENDİSLİĞİ BÖLÜMÜ ARAŞTIRMA GÖREVLİSİ KADROSU DEĞERLENDİRME SONUÇLARI İLAN NO:1022045</t>
  </si>
  <si>
    <t>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</si>
</sst>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NumberForma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vertical="top"/>
    </xf>
    <xf numFmtId="0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top"/>
    </xf>
    <xf numFmtId="0" fontId="0" fillId="0" borderId="8" xfId="0" applyBorder="1" applyAlignment="1">
      <alignment horizontal="left" vertical="top" wrapText="1"/>
    </xf>
    <xf numFmtId="2" fontId="0" fillId="2" borderId="1" xfId="0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 applyAlignment="1"/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top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4:K14" totalsRowShown="0" headerRowDxfId="15" dataDxfId="13" headerRowBorderDxfId="14" tableBorderDxfId="12" totalsRowBorderDxfId="11">
  <tableColumns count="11">
    <tableColumn id="1" name="ADI SOYADI" dataDxfId="10"/>
    <tableColumn id="6" name="LİSANS NOTU 100LÜK" dataDxfId="9"/>
    <tableColumn id="3" name="LİSANS %30 (A)" dataDxfId="8">
      <calculatedColumnFormula>(Tablo1[[#This Row],[LİSANS NOTU 100LÜK]]*0.3)</calculatedColumnFormula>
    </tableColumn>
    <tableColumn id="8" name="Y. DİL PUANI" dataDxfId="7"/>
    <tableColumn id="4" name="Y. DİL %10 (B)" dataDxfId="6">
      <calculatedColumnFormula>(Tablo1[[#This Row],[Y. DİL PUANI]]*0.1)</calculatedColumnFormula>
    </tableColumn>
    <tableColumn id="12" name="ALES PUANI" dataDxfId="5"/>
    <tableColumn id="7" name="ALES %30 (C )" dataDxfId="4">
      <calculatedColumnFormula>(Tablo1[[#This Row],[ALES PUANI]]*0.3)</calculatedColumnFormula>
    </tableColumn>
    <tableColumn id="9" name="SINAV NOTU" dataDxfId="3"/>
    <tableColumn id="10" name="SINAV NOTU %30 (D)" dataDxfId="2">
      <calculatedColumnFormula>Tablo1[[#This Row],[SINAV NOTU]]*0.3</calculatedColumnFormula>
    </tableColumn>
    <tableColumn id="11" name="DEĞERLENDİRME (A+B+C+D)" dataDxfId="1">
      <calculatedColumnFormula>SUM(Tablo1[[#This Row],[LİSANS %30 (A)]],Tablo1[[#This Row],[Y. DİL %10 (B)]],Tablo1[[#This Row],[ALES %30 (C )]],Tablo1[[#This Row],[SINAV NOTU %30 (D)]])</calculatedColumnFormula>
    </tableColumn>
    <tableColumn id="13" name="SONUÇ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K5" sqref="K5"/>
    </sheetView>
  </sheetViews>
  <sheetFormatPr defaultRowHeight="15" x14ac:dyDescent="0.25"/>
  <cols>
    <col min="1" max="1" width="25.85546875" bestFit="1" customWidth="1"/>
    <col min="2" max="2" width="9.42578125" style="2" customWidth="1"/>
    <col min="3" max="3" width="10.28515625" style="2" bestFit="1" customWidth="1"/>
    <col min="4" max="4" width="8.140625" customWidth="1"/>
    <col min="5" max="5" width="9.85546875" customWidth="1"/>
    <col min="6" max="6" width="8.85546875" customWidth="1"/>
    <col min="7" max="7" width="9.7109375" customWidth="1"/>
    <col min="8" max="8" width="16" bestFit="1" customWidth="1"/>
    <col min="9" max="9" width="12.42578125" customWidth="1"/>
    <col min="10" max="10" width="17.140625" customWidth="1"/>
    <col min="11" max="11" width="15.7109375" customWidth="1"/>
  </cols>
  <sheetData>
    <row r="1" spans="1:11" ht="15.75" x14ac:dyDescent="0.25">
      <c r="A1" s="36" t="s">
        <v>10</v>
      </c>
      <c r="B1" s="37"/>
      <c r="C1" s="37"/>
      <c r="D1" s="37"/>
      <c r="E1" s="37"/>
      <c r="F1" s="37"/>
      <c r="G1" s="37"/>
      <c r="H1" s="38"/>
      <c r="I1" s="38"/>
      <c r="J1" s="38"/>
      <c r="K1" s="39"/>
    </row>
    <row r="2" spans="1:11" ht="15.75" x14ac:dyDescent="0.25">
      <c r="A2" s="46" t="s">
        <v>11</v>
      </c>
      <c r="B2" s="47"/>
      <c r="C2" s="47"/>
      <c r="D2" s="47"/>
      <c r="E2" s="47"/>
      <c r="F2" s="47"/>
      <c r="G2" s="47"/>
      <c r="H2" s="48"/>
      <c r="I2" s="48"/>
      <c r="J2" s="48"/>
      <c r="K2" s="49"/>
    </row>
    <row r="3" spans="1:11" ht="16.5" thickBot="1" x14ac:dyDescent="0.3">
      <c r="A3" s="46" t="s">
        <v>27</v>
      </c>
      <c r="B3" s="47"/>
      <c r="C3" s="47"/>
      <c r="D3" s="47"/>
      <c r="E3" s="47"/>
      <c r="F3" s="47"/>
      <c r="G3" s="47"/>
      <c r="H3" s="48"/>
      <c r="I3" s="48"/>
      <c r="J3" s="48"/>
      <c r="K3" s="49"/>
    </row>
    <row r="4" spans="1:11" s="1" customFormat="1" ht="43.5" customHeight="1" x14ac:dyDescent="0.25">
      <c r="A4" s="25" t="s">
        <v>0</v>
      </c>
      <c r="B4" s="26" t="s">
        <v>4</v>
      </c>
      <c r="C4" s="27" t="s">
        <v>5</v>
      </c>
      <c r="D4" s="27" t="s">
        <v>2</v>
      </c>
      <c r="E4" s="26" t="s">
        <v>6</v>
      </c>
      <c r="F4" s="26" t="s">
        <v>1</v>
      </c>
      <c r="G4" s="26" t="s">
        <v>7</v>
      </c>
      <c r="H4" s="26" t="s">
        <v>13</v>
      </c>
      <c r="I4" s="26" t="s">
        <v>12</v>
      </c>
      <c r="J4" s="23" t="s">
        <v>8</v>
      </c>
      <c r="K4" s="24" t="s">
        <v>3</v>
      </c>
    </row>
    <row r="5" spans="1:11" s="3" customFormat="1" ht="15.75" x14ac:dyDescent="0.25">
      <c r="A5" s="28" t="s">
        <v>19</v>
      </c>
      <c r="B5" s="33">
        <v>60.1</v>
      </c>
      <c r="C5" s="13">
        <f>(Tablo1[[#This Row],[LİSANS NOTU 100LÜK]]*0.3)</f>
        <v>18.03</v>
      </c>
      <c r="D5" s="16">
        <v>73.75</v>
      </c>
      <c r="E5" s="14">
        <f>(Tablo1[[#This Row],[Y. DİL PUANI]]*0.1)</f>
        <v>7.375</v>
      </c>
      <c r="F5" s="16">
        <v>82.1</v>
      </c>
      <c r="G5" s="11">
        <f>(Tablo1[[#This Row],[ALES PUANI]]*0.3)</f>
        <v>24.63</v>
      </c>
      <c r="H5" s="22">
        <v>65</v>
      </c>
      <c r="I5" s="12">
        <f>Tablo1[[#This Row],[SINAV NOTU]]*0.3</f>
        <v>19.5</v>
      </c>
      <c r="J5" s="13">
        <f>SUM(Tablo1[[#This Row],[LİSANS %30 (A)]],Tablo1[[#This Row],[Y. DİL %10 (B)]],Tablo1[[#This Row],[ALES %30 (C )]],Tablo1[[#This Row],[SINAV NOTU %30 (D)]])</f>
        <v>69.534999999999997</v>
      </c>
      <c r="K5" s="34" t="s">
        <v>28</v>
      </c>
    </row>
    <row r="6" spans="1:11" s="1" customFormat="1" ht="15.75" x14ac:dyDescent="0.25">
      <c r="A6" s="28" t="s">
        <v>22</v>
      </c>
      <c r="B6" s="33">
        <v>87.1</v>
      </c>
      <c r="C6" s="13">
        <f>(Tablo1[[#This Row],[LİSANS NOTU 100LÜK]]*0.3)</f>
        <v>26.13</v>
      </c>
      <c r="D6" s="16">
        <v>66.25</v>
      </c>
      <c r="E6" s="14">
        <f>(Tablo1[[#This Row],[Y. DİL PUANI]]*0.1)</f>
        <v>6.625</v>
      </c>
      <c r="F6" s="16">
        <v>76.86</v>
      </c>
      <c r="G6" s="11">
        <f>(Tablo1[[#This Row],[ALES PUANI]]*0.3)</f>
        <v>23.058</v>
      </c>
      <c r="H6" s="22">
        <v>35</v>
      </c>
      <c r="I6" s="12">
        <f>Tablo1[[#This Row],[SINAV NOTU]]*0.3</f>
        <v>10.5</v>
      </c>
      <c r="J6" s="13">
        <f>SUM(Tablo1[[#This Row],[LİSANS %30 (A)]],Tablo1[[#This Row],[Y. DİL %10 (B)]],Tablo1[[#This Row],[ALES %30 (C )]],Tablo1[[#This Row],[SINAV NOTU %30 (D)]])</f>
        <v>66.312999999999988</v>
      </c>
      <c r="K6" s="35" t="s">
        <v>26</v>
      </c>
    </row>
    <row r="7" spans="1:11" s="3" customFormat="1" ht="15.75" x14ac:dyDescent="0.25">
      <c r="A7" s="28" t="s">
        <v>25</v>
      </c>
      <c r="B7" s="21">
        <v>69.900000000000006</v>
      </c>
      <c r="C7" s="13">
        <f>(Tablo1[[#This Row],[LİSANS NOTU 100LÜK]]*0.3)</f>
        <v>20.970000000000002</v>
      </c>
      <c r="D7" s="16">
        <v>53.75</v>
      </c>
      <c r="E7" s="14">
        <f>(Tablo1[[#This Row],[Y. DİL PUANI]]*0.1)</f>
        <v>5.375</v>
      </c>
      <c r="F7" s="16">
        <v>83.86</v>
      </c>
      <c r="G7" s="11">
        <f>(Tablo1[[#This Row],[ALES PUANI]]*0.3)</f>
        <v>25.157999999999998</v>
      </c>
      <c r="H7" s="22">
        <v>45</v>
      </c>
      <c r="I7" s="12">
        <f>Tablo1[[#This Row],[SINAV NOTU]]*0.3</f>
        <v>13.5</v>
      </c>
      <c r="J7" s="13">
        <f>SUM(Tablo1[[#This Row],[LİSANS %30 (A)]],Tablo1[[#This Row],[Y. DİL %10 (B)]],Tablo1[[#This Row],[ALES %30 (C )]],Tablo1[[#This Row],[SINAV NOTU %30 (D)]])</f>
        <v>65.003</v>
      </c>
      <c r="K7" s="29" t="s">
        <v>14</v>
      </c>
    </row>
    <row r="8" spans="1:11" s="5" customFormat="1" ht="30" x14ac:dyDescent="0.25">
      <c r="A8" s="28" t="s">
        <v>16</v>
      </c>
      <c r="B8" s="21">
        <v>83</v>
      </c>
      <c r="C8" s="14">
        <f>(Tablo1[[#This Row],[LİSANS NOTU 100LÜK]]*0.3)</f>
        <v>24.9</v>
      </c>
      <c r="D8" s="19">
        <v>73.75</v>
      </c>
      <c r="E8" s="14">
        <f>(Tablo1[[#This Row],[Y. DİL PUANI]]*0.1)</f>
        <v>7.375</v>
      </c>
      <c r="F8" s="19">
        <v>83.96</v>
      </c>
      <c r="G8" s="20">
        <f>(Tablo1[[#This Row],[ALES PUANI]]*0.3)</f>
        <v>25.187999999999999</v>
      </c>
      <c r="H8" s="13" t="s">
        <v>15</v>
      </c>
      <c r="I8" s="15">
        <v>0</v>
      </c>
      <c r="J8" s="14">
        <f>SUM(Tablo1[[#This Row],[LİSANS %30 (A)]],Tablo1[[#This Row],[Y. DİL %10 (B)]],Tablo1[[#This Row],[ALES %30 (C )]],Tablo1[[#This Row],[SINAV NOTU %30 (D)]])</f>
        <v>57.462999999999994</v>
      </c>
      <c r="K8" s="13" t="s">
        <v>15</v>
      </c>
    </row>
    <row r="9" spans="1:11" s="5" customFormat="1" ht="15.75" x14ac:dyDescent="0.25">
      <c r="A9" s="28" t="s">
        <v>21</v>
      </c>
      <c r="B9" s="21">
        <v>70.400000000000006</v>
      </c>
      <c r="C9" s="13">
        <f>(Tablo1[[#This Row],[LİSANS NOTU 100LÜK]]*0.3)</f>
        <v>21.12</v>
      </c>
      <c r="D9" s="16">
        <v>57.5</v>
      </c>
      <c r="E9" s="14">
        <f>(Tablo1[[#This Row],[Y. DİL PUANI]]*0.1)</f>
        <v>5.75</v>
      </c>
      <c r="F9" s="16">
        <v>86.36</v>
      </c>
      <c r="G9" s="11">
        <f>(Tablo1[[#This Row],[ALES PUANI]]*0.3)</f>
        <v>25.907999999999998</v>
      </c>
      <c r="H9" s="22">
        <v>10</v>
      </c>
      <c r="I9" s="12">
        <f>Tablo1[[#This Row],[SINAV NOTU]]*0.3</f>
        <v>3</v>
      </c>
      <c r="J9" s="12">
        <f>SUM(Tablo1[[#This Row],[LİSANS %30 (A)]],Tablo1[[#This Row],[Y. DİL %10 (B)]],Tablo1[[#This Row],[ALES %30 (C )]],Tablo1[[#This Row],[SINAV NOTU %30 (D)]])</f>
        <v>55.777999999999999</v>
      </c>
      <c r="K9" s="29" t="s">
        <v>14</v>
      </c>
    </row>
    <row r="10" spans="1:11" s="5" customFormat="1" ht="30" x14ac:dyDescent="0.25">
      <c r="A10" s="28" t="s">
        <v>17</v>
      </c>
      <c r="B10" s="21">
        <v>71.53</v>
      </c>
      <c r="C10" s="13">
        <f>(Tablo1[[#This Row],[LİSANS NOTU 100LÜK]]*0.3)</f>
        <v>21.459</v>
      </c>
      <c r="D10" s="18">
        <v>60</v>
      </c>
      <c r="E10" s="14">
        <f>(Tablo1[[#This Row],[Y. DİL PUANI]]*0.1)</f>
        <v>6</v>
      </c>
      <c r="F10" s="17">
        <v>93.08</v>
      </c>
      <c r="G10" s="11">
        <f>(Tablo1[[#This Row],[ALES PUANI]]*0.3)</f>
        <v>27.923999999999999</v>
      </c>
      <c r="H10" s="13" t="s">
        <v>15</v>
      </c>
      <c r="I10" s="12">
        <v>0</v>
      </c>
      <c r="J10" s="12">
        <f>SUM(Tablo1[[#This Row],[LİSANS %30 (A)]],Tablo1[[#This Row],[Y. DİL %10 (B)]],Tablo1[[#This Row],[ALES %30 (C )]],Tablo1[[#This Row],[SINAV NOTU %30 (D)]])</f>
        <v>55.382999999999996</v>
      </c>
      <c r="K10" s="13" t="s">
        <v>15</v>
      </c>
    </row>
    <row r="11" spans="1:11" s="5" customFormat="1" ht="30" x14ac:dyDescent="0.25">
      <c r="A11" s="30" t="s">
        <v>18</v>
      </c>
      <c r="B11" s="21">
        <v>75.959999999999994</v>
      </c>
      <c r="C11" s="13">
        <f>(Tablo1[[#This Row],[LİSANS NOTU 100LÜK]]*0.3)</f>
        <v>22.787999999999997</v>
      </c>
      <c r="D11" s="18">
        <v>80</v>
      </c>
      <c r="E11" s="14">
        <f>(Tablo1[[#This Row],[Y. DİL PUANI]]*0.1)</f>
        <v>8</v>
      </c>
      <c r="F11" s="18">
        <v>79.25</v>
      </c>
      <c r="G11" s="11">
        <f>(Tablo1[[#This Row],[ALES PUANI]]*0.3)</f>
        <v>23.774999999999999</v>
      </c>
      <c r="H11" s="13" t="s">
        <v>15</v>
      </c>
      <c r="I11" s="12">
        <v>0</v>
      </c>
      <c r="J11" s="13">
        <f>SUM(Tablo1[[#This Row],[LİSANS %30 (A)]],Tablo1[[#This Row],[Y. DİL %10 (B)]],Tablo1[[#This Row],[ALES %30 (C )]],Tablo1[[#This Row],[SINAV NOTU %30 (D)]])</f>
        <v>54.562999999999995</v>
      </c>
      <c r="K11" s="13" t="s">
        <v>15</v>
      </c>
    </row>
    <row r="12" spans="1:11" s="5" customFormat="1" ht="30" x14ac:dyDescent="0.25">
      <c r="A12" s="28" t="s">
        <v>20</v>
      </c>
      <c r="B12" s="21">
        <v>67.8</v>
      </c>
      <c r="C12" s="13">
        <f>(Tablo1[[#This Row],[LİSANS NOTU 100LÜK]]*0.3)</f>
        <v>20.34</v>
      </c>
      <c r="D12" s="16">
        <v>72.5</v>
      </c>
      <c r="E12" s="14">
        <f>(Tablo1[[#This Row],[Y. DİL PUANI]]*0.1)</f>
        <v>7.25</v>
      </c>
      <c r="F12" s="16">
        <v>82.92</v>
      </c>
      <c r="G12" s="11">
        <f>(Tablo1[[#This Row],[ALES PUANI]]*0.3)</f>
        <v>24.876000000000001</v>
      </c>
      <c r="H12" s="13" t="s">
        <v>15</v>
      </c>
      <c r="I12" s="12">
        <v>0</v>
      </c>
      <c r="J12" s="12">
        <f>SUM(Tablo1[[#This Row],[LİSANS %30 (A)]],Tablo1[[#This Row],[Y. DİL %10 (B)]],Tablo1[[#This Row],[ALES %30 (C )]],Tablo1[[#This Row],[SINAV NOTU %30 (D)]])</f>
        <v>52.466000000000001</v>
      </c>
      <c r="K12" s="13" t="s">
        <v>15</v>
      </c>
    </row>
    <row r="13" spans="1:11" s="5" customFormat="1" ht="30" x14ac:dyDescent="0.25">
      <c r="A13" s="28" t="s">
        <v>23</v>
      </c>
      <c r="B13" s="21">
        <v>78.64</v>
      </c>
      <c r="C13" s="13">
        <f>(Tablo1[[#This Row],[LİSANS NOTU 100LÜK]]*0.3)</f>
        <v>23.591999999999999</v>
      </c>
      <c r="D13" s="16">
        <v>65</v>
      </c>
      <c r="E13" s="14">
        <f>(Tablo1[[#This Row],[Y. DİL PUANI]]*0.1)</f>
        <v>6.5</v>
      </c>
      <c r="F13" s="16">
        <v>73.31</v>
      </c>
      <c r="G13" s="11">
        <f>(Tablo1[[#This Row],[ALES PUANI]]*0.3)</f>
        <v>21.992999999999999</v>
      </c>
      <c r="H13" s="13" t="s">
        <v>15</v>
      </c>
      <c r="I13" s="12">
        <v>0</v>
      </c>
      <c r="J13" s="13">
        <f>SUM(Tablo1[[#This Row],[LİSANS %30 (A)]],Tablo1[[#This Row],[Y. DİL %10 (B)]],Tablo1[[#This Row],[ALES %30 (C )]],Tablo1[[#This Row],[SINAV NOTU %30 (D)]])</f>
        <v>52.084999999999994</v>
      </c>
      <c r="K13" s="13" t="s">
        <v>15</v>
      </c>
    </row>
    <row r="14" spans="1:11" s="3" customFormat="1" ht="15.75" x14ac:dyDescent="0.25">
      <c r="A14" s="28" t="s">
        <v>24</v>
      </c>
      <c r="B14" s="21">
        <v>70.599999999999994</v>
      </c>
      <c r="C14" s="13">
        <f>(Tablo1[[#This Row],[LİSANS NOTU 100LÜK]]*0.3)</f>
        <v>21.179999999999996</v>
      </c>
      <c r="D14" s="16">
        <v>66.25</v>
      </c>
      <c r="E14" s="14">
        <f>(Tablo1[[#This Row],[Y. DİL PUANI]]*0.1)</f>
        <v>6.625</v>
      </c>
      <c r="F14" s="16">
        <v>71.63</v>
      </c>
      <c r="G14" s="11">
        <f>(Tablo1[[#This Row],[ALES PUANI]]*0.3)</f>
        <v>21.488999999999997</v>
      </c>
      <c r="H14" s="22">
        <v>5</v>
      </c>
      <c r="I14" s="12">
        <f>Tablo1[[#This Row],[SINAV NOTU]]*0.3</f>
        <v>1.5</v>
      </c>
      <c r="J14" s="12">
        <f>SUM(Tablo1[[#This Row],[LİSANS %30 (A)]],Tablo1[[#This Row],[Y. DİL %10 (B)]],Tablo1[[#This Row],[ALES %30 (C )]],Tablo1[[#This Row],[SINAV NOTU %30 (D)]])</f>
        <v>50.793999999999997</v>
      </c>
      <c r="K14" s="29" t="s">
        <v>14</v>
      </c>
    </row>
    <row r="15" spans="1:11" s="4" customFormat="1" x14ac:dyDescent="0.25">
      <c r="A15" s="31"/>
      <c r="B15" s="6"/>
      <c r="C15" s="7"/>
      <c r="D15" s="8"/>
      <c r="E15" s="7"/>
      <c r="F15" s="8"/>
      <c r="G15" s="9"/>
      <c r="H15" s="10"/>
      <c r="I15" s="10"/>
      <c r="J15" s="10"/>
      <c r="K15" s="32"/>
    </row>
    <row r="16" spans="1:11" ht="4.1500000000000004" customHeight="1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2"/>
    </row>
    <row r="17" spans="1:11" ht="57.6" customHeight="1" thickBot="1" x14ac:dyDescent="0.3">
      <c r="A17" s="43" t="s">
        <v>9</v>
      </c>
      <c r="B17" s="44"/>
      <c r="C17" s="44"/>
      <c r="D17" s="44"/>
      <c r="E17" s="44"/>
      <c r="F17" s="44"/>
      <c r="G17" s="44"/>
      <c r="H17" s="44"/>
      <c r="I17" s="44"/>
      <c r="J17" s="44"/>
      <c r="K17" s="45"/>
    </row>
  </sheetData>
  <mergeCells count="5">
    <mergeCell ref="A1:K1"/>
    <mergeCell ref="A16:K16"/>
    <mergeCell ref="A17:K17"/>
    <mergeCell ref="A3:K3"/>
    <mergeCell ref="A2:K2"/>
  </mergeCells>
  <pageMargins left="0.11811023622047245" right="0.11811023622047245" top="0.74803149606299213" bottom="0.74803149606299213" header="0.31496062992125984" footer="0.31496062992125984"/>
  <pageSetup paperSize="9" scale="7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2018-01-17T13:59:47Z</dcterms:modified>
</cp:coreProperties>
</file>