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8F19AB51-76AF-4928-A327-4F4D6AFB0380}" xr6:coauthVersionLast="31" xr6:coauthVersionMax="31" xr10:uidLastSave="{00000000-0000-0000-0000-000000000000}"/>
  <bookViews>
    <workbookView xWindow="0" yWindow="0" windowWidth="20490" windowHeight="756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Sayfa1!$A$1:$L$19</definedName>
  </definedNames>
  <calcPr calcId="179017"/>
</workbook>
</file>

<file path=xl/calcChain.xml><?xml version="1.0" encoding="utf-8"?>
<calcChain xmlns="http://schemas.openxmlformats.org/spreadsheetml/2006/main">
  <c r="I9" i="1" l="1"/>
  <c r="C6" i="1"/>
  <c r="E6" i="1"/>
  <c r="G6" i="1"/>
  <c r="I6" i="1"/>
  <c r="C14" i="1"/>
  <c r="E14" i="1"/>
  <c r="G14" i="1"/>
  <c r="I14" i="1"/>
  <c r="C12" i="1"/>
  <c r="E12" i="1"/>
  <c r="G12" i="1"/>
  <c r="I12" i="1"/>
  <c r="J12" i="1" l="1"/>
  <c r="J14" i="1"/>
  <c r="J6" i="1"/>
  <c r="I11" i="1"/>
  <c r="I7" i="1"/>
  <c r="I8" i="1"/>
  <c r="I5" i="1"/>
  <c r="I10" i="1"/>
  <c r="G11" i="1"/>
  <c r="G7" i="1"/>
  <c r="G8" i="1"/>
  <c r="G5" i="1"/>
  <c r="G9" i="1"/>
  <c r="G10" i="1"/>
  <c r="E11" i="1"/>
  <c r="E7" i="1"/>
  <c r="E8" i="1"/>
  <c r="E5" i="1"/>
  <c r="E9" i="1"/>
  <c r="E10" i="1"/>
  <c r="C11" i="1"/>
  <c r="C7" i="1"/>
  <c r="C8" i="1"/>
  <c r="C5" i="1"/>
  <c r="C9" i="1"/>
  <c r="C10" i="1"/>
  <c r="I13" i="1"/>
  <c r="C13" i="1" l="1"/>
  <c r="E13" i="1"/>
  <c r="G13" i="1"/>
  <c r="J8" i="1" l="1"/>
  <c r="J10" i="1"/>
  <c r="J13" i="1"/>
  <c r="J7" i="1"/>
  <c r="J11" i="1"/>
  <c r="J5" i="1" l="1"/>
  <c r="J9" i="1" l="1"/>
</calcChain>
</file>

<file path=xl/sharedStrings.xml><?xml version="1.0" encoding="utf-8"?>
<sst xmlns="http://schemas.openxmlformats.org/spreadsheetml/2006/main" count="41" uniqueCount="33">
  <si>
    <t>ADI SOYADI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</si>
  <si>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</si>
  <si>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</si>
  <si>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</si>
  <si>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</si>
  <si>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</si>
  <si>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</si>
  <si>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</si>
  <si>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DEĞERLENDİRME (A+B+C+D)</t>
  </si>
  <si>
    <t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</t>
  </si>
  <si>
    <t>Sütun1</t>
  </si>
  <si>
    <t>NİŞANTAŞI ÜNİVERSİTESİ</t>
  </si>
  <si>
    <t>MÜHENDİSLİK MİMARLIK FAKÜLTESİ</t>
  </si>
  <si>
    <t>SINAV NOTU %30 (D)</t>
  </si>
  <si>
    <t>SINAV NOTU</t>
  </si>
  <si>
    <t>BAŞARISIZ</t>
  </si>
  <si>
    <t>BAŞARILI</t>
  </si>
  <si>
    <t>SINAVA GİRMEDİ</t>
  </si>
  <si>
    <t>MİMARLIK BÖLÜMÜ (İNGİLİZCE) ARAŞTIRMA GÖREVLİSİ KADROSU DEĞERLENDİRME SONUÇLARI</t>
  </si>
  <si>
    <t>Prof.Dr.Latife Kübra GÜRER</t>
  </si>
  <si>
    <t>Doç.Dr.Soner ŞAHİN</t>
  </si>
  <si>
    <t>Yrd.Doç.Dr. Evin ERİŞ</t>
  </si>
  <si>
    <t>Burak Delikanlı</t>
  </si>
  <si>
    <t>Betül Toy</t>
  </si>
  <si>
    <t>Yelde Özge Doğan</t>
  </si>
  <si>
    <t>Burcu Bakö</t>
  </si>
  <si>
    <t>Bilge Ekin İnan</t>
  </si>
  <si>
    <t>Yiğit Çetin</t>
  </si>
  <si>
    <t>Şenel Kaya</t>
  </si>
  <si>
    <t>İrem Melis Kurt</t>
  </si>
  <si>
    <t>Begüm Diker</t>
  </si>
  <si>
    <t>Hızır Gökhan Uyduran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</si>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</sst>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wrapText="1"/>
    </xf>
    <xf numFmtId="0" fontId="6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left" vertical="top" wrapText="1"/>
    </xf>
    <xf numFmtId="2" fontId="8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top" wrapText="1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4:L14" totalsRowShown="0" headerRowDxfId="16" dataDxfId="14" headerRowBorderDxfId="15" tableBorderDxfId="13" totalsRowBorderDxfId="12">
  <autoFilter ref="A4:L14" xr:uid="{00000000-0009-0000-0100-000001000000}"/>
  <sortState ref="A5:L14">
    <sortCondition descending="1" ref="J4:J14"/>
  </sortState>
  <tableColumns count="12">
    <tableColumn id="1" xr3:uid="{00000000-0010-0000-0000-000001000000}" name="ADI SOYADI" dataDxfId="11"/>
    <tableColumn id="6" xr3:uid="{00000000-0010-0000-0000-000006000000}" name="LİSANS NOTU 100LÜK" dataDxfId="10"/>
    <tableColumn id="3" xr3:uid="{00000000-0010-0000-0000-000003000000}" name="LİSANS %30 (A)" dataDxfId="9">
      <calculatedColumnFormula>(Tablo1[[#This Row],[LİSANS NOTU 100LÜK]]*0.3)</calculatedColumnFormula>
    </tableColumn>
    <tableColumn id="8" xr3:uid="{00000000-0010-0000-0000-000008000000}" name="Y. DİL PUANI" dataDxfId="8"/>
    <tableColumn id="4" xr3:uid="{00000000-0010-0000-0000-000004000000}" name="Y. DİL %10 (B)" dataDxfId="7">
      <calculatedColumnFormula>(Tablo1[[#This Row],[Y. DİL PUANI]]*0.1)</calculatedColumnFormula>
    </tableColumn>
    <tableColumn id="12" xr3:uid="{00000000-0010-0000-0000-00000C000000}" name="ALES PUANI" dataDxfId="6"/>
    <tableColumn id="7" xr3:uid="{00000000-0010-0000-0000-000007000000}" name="ALES %30 (C )" dataDxfId="5">
      <calculatedColumnFormula>(Tablo1[[#This Row],[ALES PUANI]]*0.3)</calculatedColumnFormula>
    </tableColumn>
    <tableColumn id="9" xr3:uid="{00000000-0010-0000-0000-000009000000}" name="SINAV NOTU" dataDxfId="4"/>
    <tableColumn id="10" xr3:uid="{00000000-0010-0000-0000-00000A000000}" name="SINAV NOTU %30 (D)" dataDxfId="3">
      <calculatedColumnFormula>Tablo1[[#This Row],[SINAV NOTU]]*0.3</calculatedColumnFormula>
    </tableColumn>
    <tableColumn id="11" xr3:uid="{00000000-0010-0000-0000-00000B000000}" name="DEĞERLENDİRME (A+B+C+D)" dataDxfId="2">
      <calculatedColumnFormula>SUM(Tablo1[[#This Row],[LİSANS %30 (A)]],Tablo1[[#This Row],[Y. DİL %10 (B)]],Tablo1[[#This Row],[ALES %30 (C )]],Tablo1[[#This Row],[SINAV NOTU %30 (D)]])</calculatedColumnFormula>
    </tableColumn>
    <tableColumn id="13" xr3:uid="{00000000-0010-0000-0000-00000D000000}" name="SONUÇ" dataDxfId="1"/>
    <tableColumn id="2" xr3:uid="{00000000-0010-0000-0000-000002000000}" name="Sütun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84" zoomScaleNormal="84" workbookViewId="0">
      <selection activeCell="L9" sqref="L9"/>
    </sheetView>
  </sheetViews>
  <sheetFormatPr defaultRowHeight="15" x14ac:dyDescent="0.25"/>
  <cols>
    <col min="1" max="1" width="28.5703125" bestFit="1" customWidth="1"/>
    <col min="2" max="2" width="9.42578125" style="2" customWidth="1"/>
    <col min="3" max="3" width="10.28515625" style="2" bestFit="1" customWidth="1"/>
    <col min="4" max="4" width="8.140625" customWidth="1"/>
    <col min="5" max="5" width="9.85546875" customWidth="1"/>
    <col min="6" max="6" width="8.85546875" customWidth="1"/>
    <col min="7" max="7" width="9.7109375" customWidth="1"/>
    <col min="8" max="8" width="12.7109375" customWidth="1"/>
    <col min="9" max="9" width="12.42578125" customWidth="1"/>
    <col min="10" max="10" width="17.140625" customWidth="1"/>
    <col min="11" max="11" width="15.42578125" customWidth="1"/>
    <col min="12" max="12" width="17.7109375" customWidth="1"/>
  </cols>
  <sheetData>
    <row r="1" spans="1:12" ht="15.75" x14ac:dyDescent="0.25">
      <c r="A1" s="36" t="s">
        <v>11</v>
      </c>
      <c r="B1" s="36"/>
      <c r="C1" s="36"/>
      <c r="D1" s="36"/>
      <c r="E1" s="36"/>
      <c r="F1" s="36"/>
      <c r="G1" s="36"/>
      <c r="H1" s="37"/>
      <c r="I1" s="37"/>
      <c r="J1" s="37"/>
      <c r="K1" s="37"/>
    </row>
    <row r="2" spans="1:12" ht="15.75" x14ac:dyDescent="0.25">
      <c r="A2" s="36" t="s">
        <v>12</v>
      </c>
      <c r="B2" s="36"/>
      <c r="C2" s="36"/>
      <c r="D2" s="36"/>
      <c r="E2" s="36"/>
      <c r="F2" s="36"/>
      <c r="G2" s="36"/>
      <c r="H2" s="37"/>
      <c r="I2" s="37"/>
      <c r="J2" s="37"/>
      <c r="K2" s="37"/>
    </row>
    <row r="3" spans="1:12" ht="15.75" x14ac:dyDescent="0.25">
      <c r="A3" s="36" t="s">
        <v>18</v>
      </c>
      <c r="B3" s="36"/>
      <c r="C3" s="36"/>
      <c r="D3" s="36"/>
      <c r="E3" s="36"/>
      <c r="F3" s="36"/>
      <c r="G3" s="36"/>
      <c r="H3" s="37"/>
      <c r="I3" s="37"/>
      <c r="J3" s="37"/>
      <c r="K3" s="37"/>
    </row>
    <row r="4" spans="1:12" s="1" customFormat="1" ht="43.5" customHeight="1" x14ac:dyDescent="0.25">
      <c r="A4" s="9" t="s">
        <v>0</v>
      </c>
      <c r="B4" s="10" t="s">
        <v>4</v>
      </c>
      <c r="C4" s="10" t="s">
        <v>5</v>
      </c>
      <c r="D4" s="11" t="s">
        <v>2</v>
      </c>
      <c r="E4" s="11" t="s">
        <v>6</v>
      </c>
      <c r="F4" s="11" t="s">
        <v>1</v>
      </c>
      <c r="G4" s="11" t="s">
        <v>7</v>
      </c>
      <c r="H4" s="11" t="s">
        <v>14</v>
      </c>
      <c r="I4" s="12" t="s">
        <v>13</v>
      </c>
      <c r="J4" s="12" t="s">
        <v>8</v>
      </c>
      <c r="K4" s="12" t="s">
        <v>3</v>
      </c>
      <c r="L4" s="13" t="s">
        <v>10</v>
      </c>
    </row>
    <row r="5" spans="1:12" s="3" customFormat="1" ht="15.75" x14ac:dyDescent="0.25">
      <c r="A5" s="25" t="s">
        <v>26</v>
      </c>
      <c r="B5" s="26">
        <v>80</v>
      </c>
      <c r="C5" s="27">
        <f>(Tablo1[[#This Row],[LİSANS NOTU 100LÜK]]*0.3)</f>
        <v>24</v>
      </c>
      <c r="D5" s="28">
        <v>88.75</v>
      </c>
      <c r="E5" s="29">
        <f>(Tablo1[[#This Row],[Y. DİL PUANI]]*0.1)</f>
        <v>8.875</v>
      </c>
      <c r="F5" s="30">
        <v>76.28</v>
      </c>
      <c r="G5" s="31">
        <f>(Tablo1[[#This Row],[ALES PUANI]]*0.3)</f>
        <v>22.884</v>
      </c>
      <c r="H5" s="27">
        <v>72.5</v>
      </c>
      <c r="I5" s="32">
        <f>Tablo1[[#This Row],[SINAV NOTU]]*0.3</f>
        <v>21.75</v>
      </c>
      <c r="J5" s="32">
        <f>SUM(Tablo1[[#This Row],[LİSANS %30 (A)]],Tablo1[[#This Row],[Y. DİL %10 (B)]],Tablo1[[#This Row],[ALES %30 (C )]],Tablo1[[#This Row],[SINAV NOTU %30 (D)]])</f>
        <v>77.509</v>
      </c>
      <c r="K5" s="34" t="s">
        <v>16</v>
      </c>
      <c r="L5" s="14"/>
    </row>
    <row r="6" spans="1:12" s="1" customFormat="1" ht="15.75" x14ac:dyDescent="0.25">
      <c r="A6" s="25" t="s">
        <v>29</v>
      </c>
      <c r="B6" s="26">
        <v>81.5</v>
      </c>
      <c r="C6" s="27">
        <f>(Tablo1[[#This Row],[LİSANS NOTU 100LÜK]]*0.3)</f>
        <v>24.45</v>
      </c>
      <c r="D6" s="28">
        <v>87.5</v>
      </c>
      <c r="E6" s="29">
        <f>(Tablo1[[#This Row],[Y. DİL PUANI]]*0.1)</f>
        <v>8.75</v>
      </c>
      <c r="F6" s="30">
        <v>73.45</v>
      </c>
      <c r="G6" s="31">
        <f>(Tablo1[[#This Row],[ALES PUANI]]*0.3)</f>
        <v>22.035</v>
      </c>
      <c r="H6" s="27">
        <v>65</v>
      </c>
      <c r="I6" s="32">
        <f>Tablo1[[#This Row],[SINAV NOTU]]*0.3</f>
        <v>19.5</v>
      </c>
      <c r="J6" s="33">
        <f>SUM(Tablo1[[#This Row],[LİSANS %30 (A)]],Tablo1[[#This Row],[Y. DİL %10 (B)]],Tablo1[[#This Row],[ALES %30 (C )]],Tablo1[[#This Row],[SINAV NOTU %30 (D)]])</f>
        <v>74.734999999999999</v>
      </c>
      <c r="K6" s="40" t="s">
        <v>32</v>
      </c>
      <c r="L6" s="14"/>
    </row>
    <row r="7" spans="1:12" s="3" customFormat="1" ht="15.75" x14ac:dyDescent="0.25">
      <c r="A7" s="25" t="s">
        <v>23</v>
      </c>
      <c r="B7" s="26">
        <v>78.53</v>
      </c>
      <c r="C7" s="27">
        <f>(Tablo1[[#This Row],[LİSANS NOTU 100LÜK]]*0.3)</f>
        <v>23.559000000000001</v>
      </c>
      <c r="D7" s="28">
        <v>86.25</v>
      </c>
      <c r="E7" s="29">
        <f>(Tablo1[[#This Row],[Y. DİL PUANI]]*0.1)</f>
        <v>8.625</v>
      </c>
      <c r="F7" s="30">
        <v>85.92</v>
      </c>
      <c r="G7" s="31">
        <f>(Tablo1[[#This Row],[ALES PUANI]]*0.3)</f>
        <v>25.776</v>
      </c>
      <c r="H7" s="27">
        <v>55</v>
      </c>
      <c r="I7" s="32">
        <f>Tablo1[[#This Row],[SINAV NOTU]]*0.3</f>
        <v>16.5</v>
      </c>
      <c r="J7" s="33">
        <f>SUM(Tablo1[[#This Row],[LİSANS %30 (A)]],Tablo1[[#This Row],[Y. DİL %10 (B)]],Tablo1[[#This Row],[ALES %30 (C )]],Tablo1[[#This Row],[SINAV NOTU %30 (D)]])</f>
        <v>74.459999999999994</v>
      </c>
      <c r="K7" s="40" t="s">
        <v>15</v>
      </c>
      <c r="L7" s="14"/>
    </row>
    <row r="8" spans="1:12" s="5" customFormat="1" ht="15.75" x14ac:dyDescent="0.25">
      <c r="A8" s="25" t="s">
        <v>27</v>
      </c>
      <c r="B8" s="26">
        <v>73.86</v>
      </c>
      <c r="C8" s="27">
        <f>(Tablo1[[#This Row],[LİSANS NOTU 100LÜK]]*0.3)</f>
        <v>22.157999999999998</v>
      </c>
      <c r="D8" s="28">
        <v>91.25</v>
      </c>
      <c r="E8" s="29">
        <f>(Tablo1[[#This Row],[Y. DİL PUANI]]*0.1)</f>
        <v>9.125</v>
      </c>
      <c r="F8" s="30">
        <v>73.040000000000006</v>
      </c>
      <c r="G8" s="31">
        <f>(Tablo1[[#This Row],[ALES PUANI]]*0.3)</f>
        <v>21.912000000000003</v>
      </c>
      <c r="H8" s="27">
        <v>65</v>
      </c>
      <c r="I8" s="32">
        <f>Tablo1[[#This Row],[SINAV NOTU]]*0.3</f>
        <v>19.5</v>
      </c>
      <c r="J8" s="33">
        <f>SUM(Tablo1[[#This Row],[LİSANS %30 (A)]],Tablo1[[#This Row],[Y. DİL %10 (B)]],Tablo1[[#This Row],[ALES %30 (C )]],Tablo1[[#This Row],[SINAV NOTU %30 (D)]])</f>
        <v>72.694999999999993</v>
      </c>
      <c r="K8" s="40" t="s">
        <v>15</v>
      </c>
      <c r="L8" s="14"/>
    </row>
    <row r="9" spans="1:12" s="5" customFormat="1" ht="16.149999999999999" customHeight="1" x14ac:dyDescent="0.25">
      <c r="A9" s="25" t="s">
        <v>22</v>
      </c>
      <c r="B9" s="26">
        <v>75.47</v>
      </c>
      <c r="C9" s="27">
        <f>(Tablo1[[#This Row],[LİSANS NOTU 100LÜK]]*0.3)</f>
        <v>22.640999999999998</v>
      </c>
      <c r="D9" s="28">
        <v>90</v>
      </c>
      <c r="E9" s="29">
        <f>(Tablo1[[#This Row],[Y. DİL PUANI]]*0.1)</f>
        <v>9</v>
      </c>
      <c r="F9" s="30">
        <v>83.72</v>
      </c>
      <c r="G9" s="31">
        <f>(Tablo1[[#This Row],[ALES PUANI]]*0.3)</f>
        <v>25.116</v>
      </c>
      <c r="H9" s="27">
        <v>52.5</v>
      </c>
      <c r="I9" s="32">
        <f>Tablo1[[#This Row],[SINAV NOTU]]*0.3</f>
        <v>15.75</v>
      </c>
      <c r="J9" s="32">
        <f>SUM(Tablo1[[#This Row],[LİSANS %30 (A)]],Tablo1[[#This Row],[Y. DİL %10 (B)]],Tablo1[[#This Row],[ALES %30 (C )]],Tablo1[[#This Row],[SINAV NOTU %30 (D)]])</f>
        <v>72.507000000000005</v>
      </c>
      <c r="K9" s="40" t="s">
        <v>15</v>
      </c>
      <c r="L9" s="35"/>
    </row>
    <row r="10" spans="1:12" s="5" customFormat="1" ht="15.75" x14ac:dyDescent="0.25">
      <c r="A10" s="25" t="s">
        <v>28</v>
      </c>
      <c r="B10" s="26">
        <v>75.03</v>
      </c>
      <c r="C10" s="27">
        <f>(Tablo1[[#This Row],[LİSANS NOTU 100LÜK]]*0.3)</f>
        <v>22.509</v>
      </c>
      <c r="D10" s="28">
        <v>87.5</v>
      </c>
      <c r="E10" s="29">
        <f>(Tablo1[[#This Row],[Y. DİL PUANI]]*0.1)</f>
        <v>8.75</v>
      </c>
      <c r="F10" s="30">
        <v>75.150000000000006</v>
      </c>
      <c r="G10" s="31">
        <f>(Tablo1[[#This Row],[ALES PUANI]]*0.3)</f>
        <v>22.545000000000002</v>
      </c>
      <c r="H10" s="27">
        <v>60</v>
      </c>
      <c r="I10" s="32">
        <f>Tablo1[[#This Row],[SINAV NOTU]]*0.3</f>
        <v>18</v>
      </c>
      <c r="J10" s="33">
        <f>SUM(Tablo1[[#This Row],[LİSANS %30 (A)]],Tablo1[[#This Row],[Y. DİL %10 (B)]],Tablo1[[#This Row],[ALES %30 (C )]],Tablo1[[#This Row],[SINAV NOTU %30 (D)]])</f>
        <v>71.804000000000002</v>
      </c>
      <c r="K10" s="40" t="s">
        <v>15</v>
      </c>
      <c r="L10" s="14"/>
    </row>
    <row r="11" spans="1:12" s="5" customFormat="1" ht="15.75" x14ac:dyDescent="0.25">
      <c r="A11" s="25" t="s">
        <v>25</v>
      </c>
      <c r="B11" s="26">
        <v>70.599999999999994</v>
      </c>
      <c r="C11" s="27">
        <f>(Tablo1[[#This Row],[LİSANS NOTU 100LÜK]]*0.3)</f>
        <v>21.179999999999996</v>
      </c>
      <c r="D11" s="28">
        <v>96.25</v>
      </c>
      <c r="E11" s="29">
        <f>(Tablo1[[#This Row],[Y. DİL PUANI]]*0.1)</f>
        <v>9.625</v>
      </c>
      <c r="F11" s="30">
        <v>74.33</v>
      </c>
      <c r="G11" s="31">
        <f>(Tablo1[[#This Row],[ALES PUANI]]*0.3)</f>
        <v>22.298999999999999</v>
      </c>
      <c r="H11" s="27">
        <v>50</v>
      </c>
      <c r="I11" s="32">
        <f>Tablo1[[#This Row],[SINAV NOTU]]*0.3</f>
        <v>15</v>
      </c>
      <c r="J11" s="32">
        <f>SUM(Tablo1[[#This Row],[LİSANS %30 (A)]],Tablo1[[#This Row],[Y. DİL %10 (B)]],Tablo1[[#This Row],[ALES %30 (C )]],Tablo1[[#This Row],[SINAV NOTU %30 (D)]])</f>
        <v>68.103999999999999</v>
      </c>
      <c r="K11" s="40" t="s">
        <v>15</v>
      </c>
      <c r="L11" s="14"/>
    </row>
    <row r="12" spans="1:12" s="5" customFormat="1" ht="15.75" x14ac:dyDescent="0.25">
      <c r="A12" s="17" t="s">
        <v>31</v>
      </c>
      <c r="B12" s="23">
        <v>68.959999999999994</v>
      </c>
      <c r="C12" s="24">
        <f>(Tablo1[[#This Row],[LİSANS NOTU 100LÜK]]*0.3)</f>
        <v>20.687999999999999</v>
      </c>
      <c r="D12" s="19">
        <v>86.25</v>
      </c>
      <c r="E12" s="15">
        <f>(Tablo1[[#This Row],[Y. DİL PUANI]]*0.1)</f>
        <v>8.625</v>
      </c>
      <c r="F12" s="21">
        <v>72.55</v>
      </c>
      <c r="G12" s="6">
        <f>(Tablo1[[#This Row],[ALES PUANI]]*0.3)</f>
        <v>21.764999999999997</v>
      </c>
      <c r="H12" s="24">
        <v>37.5</v>
      </c>
      <c r="I12" s="7">
        <f>Tablo1[[#This Row],[SINAV NOTU]]*0.3</f>
        <v>11.25</v>
      </c>
      <c r="J12" s="8">
        <f>SUM(Tablo1[[#This Row],[LİSANS %30 (A)]],Tablo1[[#This Row],[Y. DİL %10 (B)]],Tablo1[[#This Row],[ALES %30 (C )]],Tablo1[[#This Row],[SINAV NOTU %30 (D)]])</f>
        <v>62.327999999999996</v>
      </c>
      <c r="K12" s="7" t="s">
        <v>15</v>
      </c>
      <c r="L12" s="14"/>
    </row>
    <row r="13" spans="1:12" s="5" customFormat="1" ht="15.75" x14ac:dyDescent="0.25">
      <c r="A13" s="16" t="s">
        <v>24</v>
      </c>
      <c r="B13" s="22">
        <v>76.900000000000006</v>
      </c>
      <c r="C13" s="24">
        <f>(Tablo1[[#This Row],[LİSANS NOTU 100LÜK]]*0.3)</f>
        <v>23.07</v>
      </c>
      <c r="D13" s="18">
        <v>87.5</v>
      </c>
      <c r="E13" s="15">
        <f>(Tablo1[[#This Row],[Y. DİL PUANI]]*0.1)</f>
        <v>8.75</v>
      </c>
      <c r="F13" s="20">
        <v>83.87</v>
      </c>
      <c r="G13" s="6">
        <f>(Tablo1[[#This Row],[ALES PUANI]]*0.3)</f>
        <v>25.161000000000001</v>
      </c>
      <c r="H13" s="24">
        <v>0</v>
      </c>
      <c r="I13" s="7">
        <f>Tablo1[[#This Row],[SINAV NOTU]]*0.3</f>
        <v>0</v>
      </c>
      <c r="J13" s="8">
        <f>SUM(Tablo1[[#This Row],[LİSANS %30 (A)]],Tablo1[[#This Row],[Y. DİL %10 (B)]],Tablo1[[#This Row],[ALES %30 (C )]],Tablo1[[#This Row],[SINAV NOTU %30 (D)]])</f>
        <v>56.981000000000002</v>
      </c>
      <c r="K13" s="7" t="s">
        <v>15</v>
      </c>
      <c r="L13" s="14" t="s">
        <v>17</v>
      </c>
    </row>
    <row r="14" spans="1:12" s="5" customFormat="1" ht="15.75" x14ac:dyDescent="0.25">
      <c r="A14" s="17" t="s">
        <v>30</v>
      </c>
      <c r="B14" s="23">
        <v>78.5</v>
      </c>
      <c r="C14" s="24">
        <f>(Tablo1[[#This Row],[LİSANS NOTU 100LÜK]]*0.3)</f>
        <v>23.55</v>
      </c>
      <c r="D14" s="19">
        <v>82.5</v>
      </c>
      <c r="E14" s="15">
        <f>(Tablo1[[#This Row],[Y. DİL PUANI]]*0.1)</f>
        <v>8.25</v>
      </c>
      <c r="F14" s="21">
        <v>76.569999999999993</v>
      </c>
      <c r="G14" s="6">
        <f>(Tablo1[[#This Row],[ALES PUANI]]*0.3)</f>
        <v>22.970999999999997</v>
      </c>
      <c r="H14" s="24"/>
      <c r="I14" s="7">
        <f>Tablo1[[#This Row],[SINAV NOTU]]*0.3</f>
        <v>0</v>
      </c>
      <c r="J14" s="8">
        <f>SUM(Tablo1[[#This Row],[LİSANS %30 (A)]],Tablo1[[#This Row],[Y. DİL %10 (B)]],Tablo1[[#This Row],[ALES %30 (C )]],Tablo1[[#This Row],[SINAV NOTU %30 (D)]])</f>
        <v>54.771000000000001</v>
      </c>
      <c r="K14" s="7" t="s">
        <v>15</v>
      </c>
      <c r="L14" s="14" t="s">
        <v>17</v>
      </c>
    </row>
    <row r="15" spans="1:12" s="5" customFormat="1" ht="2.4500000000000002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s="3" customFormat="1" ht="36" customHeight="1" x14ac:dyDescent="0.25">
      <c r="A16" s="38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s="4" customFormat="1" x14ac:dyDescent="0.25">
      <c r="A17"/>
      <c r="B17" s="2"/>
      <c r="C17" s="2"/>
      <c r="D17"/>
      <c r="E17"/>
      <c r="F17"/>
      <c r="G17"/>
      <c r="H17"/>
      <c r="I17"/>
      <c r="J17"/>
      <c r="K17"/>
      <c r="L17"/>
    </row>
    <row r="18" spans="1:12" ht="22.9" customHeight="1" x14ac:dyDescent="0.25">
      <c r="A18" s="39" t="s">
        <v>19</v>
      </c>
      <c r="B18" s="39"/>
      <c r="C18" s="39"/>
      <c r="E18" s="39" t="s">
        <v>20</v>
      </c>
      <c r="F18" s="39"/>
      <c r="G18" s="39"/>
      <c r="H18" s="39"/>
      <c r="I18" s="39"/>
      <c r="K18" s="39" t="s">
        <v>21</v>
      </c>
      <c r="L18" s="39"/>
    </row>
    <row r="19" spans="1:12" ht="31.15" customHeight="1" x14ac:dyDescent="0.25"/>
  </sheetData>
  <mergeCells count="8">
    <mergeCell ref="A1:K1"/>
    <mergeCell ref="A15:L15"/>
    <mergeCell ref="A16:L16"/>
    <mergeCell ref="A18:C18"/>
    <mergeCell ref="E18:I18"/>
    <mergeCell ref="K18:L18"/>
    <mergeCell ref="A3:K3"/>
    <mergeCell ref="A2:K2"/>
  </mergeCells>
  <pageMargins left="0.11811023622047245" right="0.11811023622047245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2018-04-16T13:23:43Z</dcterms:modified>
</cp:coreProperties>
</file>